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iviam-my.sharepoint.com/personal/sku_activiam_onmicrosoft_com/Documents/"/>
    </mc:Choice>
  </mc:AlternateContent>
  <xr:revisionPtr revIDLastSave="0" documentId="8_{D1910668-978F-47F1-9A0F-8C9A8791773F}" xr6:coauthVersionLast="45" xr6:coauthVersionMax="45" xr10:uidLastSave="{00000000-0000-0000-0000-000000000000}"/>
  <bookViews>
    <workbookView xWindow="-21270" yWindow="2040" windowWidth="22020" windowHeight="13740" xr2:uid="{0E95100D-D7BB-4F1E-A186-60479C9EA9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15" i="1"/>
  <c r="F14" i="1"/>
  <c r="G14" i="1"/>
  <c r="G13" i="1"/>
  <c r="F13" i="1"/>
  <c r="G12" i="1"/>
  <c r="F12" i="1"/>
  <c r="G25" i="1"/>
  <c r="F25" i="1"/>
  <c r="C12" i="1"/>
  <c r="B12" i="1"/>
  <c r="B22" i="1" s="1"/>
  <c r="B31" i="1" s="1"/>
  <c r="C8" i="1"/>
  <c r="B8" i="1"/>
  <c r="C13" i="1" s="1"/>
  <c r="C23" i="1" s="1"/>
  <c r="F16" i="1" l="1"/>
  <c r="F17" i="1" s="1"/>
  <c r="G16" i="1"/>
  <c r="G17" i="1" s="1"/>
  <c r="D12" i="1"/>
  <c r="E12" i="1" s="1"/>
  <c r="D13" i="1"/>
  <c r="E13" i="1" s="1"/>
  <c r="E14" i="1" s="1"/>
  <c r="E16" i="1" s="1"/>
  <c r="E17" i="1" s="1"/>
  <c r="C22" i="1"/>
  <c r="C31" i="1" s="1"/>
  <c r="D31" i="1" s="1"/>
  <c r="E31" i="1" s="1"/>
  <c r="D23" i="1"/>
  <c r="C32" i="1"/>
  <c r="D32" i="1" s="1"/>
  <c r="E23" i="1" l="1"/>
  <c r="F23" i="1"/>
  <c r="G23" i="1"/>
  <c r="D22" i="1"/>
  <c r="E32" i="1"/>
  <c r="E33" i="1" s="1"/>
  <c r="F33" i="1" s="1"/>
  <c r="F22" i="1" l="1"/>
  <c r="F24" i="1" s="1"/>
  <c r="F26" i="1" s="1"/>
  <c r="F27" i="1" s="1"/>
  <c r="G22" i="1"/>
  <c r="G24" i="1" s="1"/>
  <c r="G26" i="1" s="1"/>
  <c r="G27" i="1" s="1"/>
  <c r="E22" i="1"/>
  <c r="E24" i="1" s="1"/>
  <c r="E26" i="1" s="1"/>
  <c r="E27" i="1" s="1"/>
</calcChain>
</file>

<file path=xl/sharedStrings.xml><?xml version="1.0" encoding="utf-8"?>
<sst xmlns="http://schemas.openxmlformats.org/spreadsheetml/2006/main" count="55" uniqueCount="27">
  <si>
    <t>CCY1</t>
  </si>
  <si>
    <t>CCY2</t>
  </si>
  <si>
    <t>T0</t>
  </si>
  <si>
    <t>T1</t>
  </si>
  <si>
    <t>Deal as cash equivalent</t>
  </si>
  <si>
    <t>Delta</t>
  </si>
  <si>
    <t>Total</t>
  </si>
  <si>
    <t>FX (dest/src)</t>
  </si>
  <si>
    <t>FX</t>
  </si>
  <si>
    <t>PNL</t>
  </si>
  <si>
    <t>Total CCY1</t>
  </si>
  <si>
    <t>Total CC1</t>
  </si>
  <si>
    <t>MtM t0</t>
  </si>
  <si>
    <t>Total CC0</t>
  </si>
  <si>
    <t>Total CC2</t>
  </si>
  <si>
    <t>Delta computation</t>
  </si>
  <si>
    <t>Variation</t>
  </si>
  <si>
    <t>Deal in CC1</t>
  </si>
  <si>
    <t>CC1</t>
  </si>
  <si>
    <t>MtM</t>
  </si>
  <si>
    <t>Delta FX CC2</t>
  </si>
  <si>
    <t>Name</t>
  </si>
  <si>
    <t>Value</t>
  </si>
  <si>
    <t>Currency</t>
  </si>
  <si>
    <t>CC0/CC1</t>
  </si>
  <si>
    <t>CC0/CC2</t>
  </si>
  <si>
    <t>CC2/CC1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</si>
</sst>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1">
    <xf numFmtId="0" fontId="0" fillId="0" borderId="0" xfId="0"/>
    <xf numFmtId="0" fontId="1" fillId="2" borderId="0" xfId="1"/>
    <xf numFmtId="0" fontId="0" fillId="0" borderId="1" xfId="0" applyBorder="1"/>
    <xf numFmtId="0" fontId="3" fillId="4" borderId="0" xfId="3"/>
    <xf numFmtId="0" fontId="3" fillId="4" borderId="1" xfId="3" applyBorder="1"/>
    <xf numFmtId="0" fontId="3" fillId="4" borderId="0" xfId="3" applyNumberFormat="1"/>
    <xf numFmtId="0" fontId="0" fillId="0" borderId="0" xfId="0" applyNumberFormat="1"/>
    <xf numFmtId="0" fontId="1" fillId="2" borderId="0" xfId="1" applyNumberFormat="1"/>
    <xf numFmtId="10" fontId="2" fillId="3" borderId="0" xfId="2" applyNumberFormat="1"/>
    <xf numFmtId="0" fontId="4" fillId="0" borderId="0" xfId="0" applyFont="1"/>
    <xf numFmtId="10" fontId="1" fillId="2" borderId="0" xfId="1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8"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7F9A1F-1363-473A-870D-38D58EE79AD0}" name="Table1" displayName="Table1" ref="A11:G17" totalsRowShown="0">
  <autoFilter ref="A11:G17" xr:uid="{05A019BD-9C23-4828-BF9B-65FEE898B50D}"/>
  <tableColumns count="7">
    <tableColumn id="1" xr3:uid="{8239C246-4070-4601-9861-B102837E588C}" name="FX"/>
    <tableColumn id="2" xr3:uid="{BEA051C6-3BE6-4845-91E4-11170B654335}" name="MtM" dataCellStyle="Neutral"/>
    <tableColumn id="3" xr3:uid="{CBBEB6AB-9A75-4856-B9C1-D876AB75A2B3}" name="Delta" dataCellStyle="Neutral"/>
    <tableColumn id="4" xr3:uid="{2B522A44-7D21-41EF-9F4A-BCDCE38D853A}" name="Total" dataDxfId="7" dataCellStyle="Neutral"/>
    <tableColumn id="5" xr3:uid="{8F200D8E-1EE9-412A-9C0C-DFBC86C669DB}" name="Total CC0"/>
    <tableColumn id="6" xr3:uid="{0E6D566F-9631-4C33-BA48-CE7721B0FE8B}" name="Total CC1"/>
    <tableColumn id="7" xr3:uid="{C64DD998-0353-4875-876B-3D66F2C75606}" name="Total CC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6125CB-A9A9-46C7-A0DA-606C7176A5DA}" name="Table13" displayName="Table13" ref="A21:G27" totalsRowShown="0">
  <autoFilter ref="A21:G27" xr:uid="{71EB76A4-8CBC-4E9D-960A-6749269E471B}"/>
  <tableColumns count="7">
    <tableColumn id="1" xr3:uid="{8826C6B9-589E-412D-A3D4-A6EB15D8B0BC}" name="FX"/>
    <tableColumn id="2" xr3:uid="{7FC51CB9-EC47-4DA2-8DE8-2192CBBC2A6E}" name="MtM" dataDxfId="5" dataCellStyle="Neutral">
      <calculatedColumnFormula>B12</calculatedColumnFormula>
    </tableColumn>
    <tableColumn id="3" xr3:uid="{58E306A8-C9D6-40A6-90C1-91A991C7F04B}" name="Delta" dataCellStyle="Neutral"/>
    <tableColumn id="4" xr3:uid="{B4E9A2FE-DAF0-47EA-89D5-FF4513CE94F6}" name="Total" dataDxfId="6" dataCellStyle="Neutral"/>
    <tableColumn id="5" xr3:uid="{022F20E4-C827-4D7B-8A4F-05D0E63FC342}" name="Total CC0"/>
    <tableColumn id="6" xr3:uid="{879B584F-EF2A-4FDC-A2D7-67C5E6762856}" name="Total CC1" dataDxfId="4">
      <calculatedColumnFormula>Table13[[#This Row],[Total CC0]]-F12</calculatedColumnFormula>
    </tableColumn>
    <tableColumn id="7" xr3:uid="{C81AF88B-C0A9-458F-AAC8-BF6CE8AA953E}" name="Total CC2" dataDxfId="0">
      <calculatedColumnFormula>Table13[[#This Row],[Total]]/C7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80BA95-177F-4DF6-A84B-1A9894BAE2BD}" name="Table134" displayName="Table134" ref="A30:F33" totalsRowShown="0">
  <autoFilter ref="A30:F33" xr:uid="{43B92EFC-0795-4249-AF8B-9C643AF69EEC}"/>
  <tableColumns count="6">
    <tableColumn id="1" xr3:uid="{78B507BC-210D-4D11-A7A5-10189A7E049D}" name="FX"/>
    <tableColumn id="2" xr3:uid="{A9C67870-F123-45EE-910A-1A936DA82756}" name="MtM" dataDxfId="3" dataCellStyle="Neutral">
      <calculatedColumnFormula>B22</calculatedColumnFormula>
    </tableColumn>
    <tableColumn id="3" xr3:uid="{12E35E32-9356-49FB-80C2-6BA4B2109D9E}" name="Delta" dataCellStyle="Neutral"/>
    <tableColumn id="4" xr3:uid="{B53CEB71-433A-4A19-A095-2914E3D68985}" name="Total" dataDxfId="2" dataCellStyle="Neutral"/>
    <tableColumn id="5" xr3:uid="{FE1D29FC-AD62-412B-83DB-22B45B8BBE44}" name="Total CCY1"/>
    <tableColumn id="6" xr3:uid="{0B15AD3A-D04F-4871-BC81-CCFA30AF01C4}" name="PNL" dataDxfId="1">
      <calculatedColumnFormula>Table134[[#This Row],[Total CCY1]]-F22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78236E-05AD-4CF8-AA7C-A6BD4C41F2AE}" name="Table4" displayName="Table4" ref="A1:D3" totalsRowShown="0">
  <autoFilter ref="A1:D3" xr:uid="{4040C3B2-661C-4EF7-BE67-3326E75B2014}"/>
  <tableColumns count="4">
    <tableColumn id="1" xr3:uid="{9C78D2A8-C0E1-4838-80ED-24E83E6EC195}" name="Deal in CC1"/>
    <tableColumn id="2" xr3:uid="{E31CF11F-87E4-485F-8051-49AD9011972F}" name="Name"/>
    <tableColumn id="3" xr3:uid="{3F8D9DAF-945F-4E3C-A4B3-C3BBAB95F1B8}" name="Value"/>
    <tableColumn id="4" xr3:uid="{E19E1067-25A1-4537-A3A4-CAE890CFB6B0}" name="Currency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1E060D-0348-4889-9C29-1F5750AE3E8D}" name="Table5" displayName="Table5" ref="A5:C8" totalsRowShown="0">
  <autoFilter ref="A5:C8" xr:uid="{1F666028-44E7-4448-80A6-6E690F87D1B4}"/>
  <tableColumns count="3">
    <tableColumn id="1" xr3:uid="{9EB7DDE4-6777-4BFD-928C-7DF9CF1BCD34}" name="FX (dest/src)"/>
    <tableColumn id="2" xr3:uid="{D9B54D27-60CC-4DA1-80B5-DBF46AEE6AA3}" name="T0"/>
    <tableColumn id="3" xr3:uid="{B10372E2-E206-4288-88DF-DEC099863E32}" name="T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B486-6819-45F1-A71E-0441692C9F19}">
  <dimension ref="A1:G33"/>
  <sheetViews>
    <sheetView tabSelected="1" workbookViewId="0">
      <selection activeCell="J18" sqref="J18"/>
    </sheetView>
  </sheetViews>
  <sheetFormatPr defaultRowHeight="14.4" x14ac:dyDescent="0.3"/>
  <cols>
    <col min="1" max="1" width="13.77734375" customWidth="1"/>
    <col min="2" max="2" width="11.6640625" bestFit="1" customWidth="1"/>
    <col min="4" max="4" width="10.5546875" customWidth="1"/>
    <col min="5" max="5" width="11.77734375" customWidth="1"/>
    <col min="6" max="6" width="11.109375" bestFit="1" customWidth="1"/>
    <col min="7" max="7" width="12" bestFit="1" customWidth="1"/>
  </cols>
  <sheetData>
    <row r="1" spans="1:7" x14ac:dyDescent="0.3">
      <c r="A1" t="s">
        <v>17</v>
      </c>
      <c r="B1" t="s">
        <v>21</v>
      </c>
      <c r="C1" t="s">
        <v>22</v>
      </c>
      <c r="D1" t="s">
        <v>23</v>
      </c>
    </row>
    <row r="2" spans="1:7" x14ac:dyDescent="0.3">
      <c r="B2" t="s">
        <v>19</v>
      </c>
      <c r="C2">
        <v>1000</v>
      </c>
      <c r="D2" t="s">
        <v>18</v>
      </c>
    </row>
    <row r="3" spans="1:7" x14ac:dyDescent="0.3">
      <c r="B3" t="s">
        <v>20</v>
      </c>
      <c r="C3">
        <v>600</v>
      </c>
      <c r="D3" t="s">
        <v>18</v>
      </c>
    </row>
    <row r="5" spans="1:7" x14ac:dyDescent="0.3">
      <c r="A5" t="s">
        <v>7</v>
      </c>
      <c r="B5" t="s">
        <v>2</v>
      </c>
      <c r="C5" t="s">
        <v>3</v>
      </c>
    </row>
    <row r="6" spans="1:7" x14ac:dyDescent="0.3">
      <c r="A6" t="s">
        <v>24</v>
      </c>
      <c r="B6">
        <v>1.2</v>
      </c>
      <c r="C6">
        <v>1.25</v>
      </c>
    </row>
    <row r="7" spans="1:7" x14ac:dyDescent="0.3">
      <c r="A7" t="s">
        <v>25</v>
      </c>
      <c r="B7">
        <v>10</v>
      </c>
      <c r="C7">
        <v>9.8000000000000007</v>
      </c>
    </row>
    <row r="8" spans="1:7" x14ac:dyDescent="0.3">
      <c r="A8" t="s">
        <v>26</v>
      </c>
      <c r="B8">
        <f>B6/B7</f>
        <v>0.12</v>
      </c>
      <c r="C8">
        <f>C6/C7</f>
        <v>0.12755102040816327</v>
      </c>
    </row>
    <row r="10" spans="1:7" x14ac:dyDescent="0.3">
      <c r="A10" t="s">
        <v>4</v>
      </c>
      <c r="D10" s="9" t="s">
        <v>2</v>
      </c>
    </row>
    <row r="11" spans="1:7" x14ac:dyDescent="0.3">
      <c r="A11" t="s">
        <v>8</v>
      </c>
      <c r="B11" t="s">
        <v>19</v>
      </c>
      <c r="C11" t="s">
        <v>5</v>
      </c>
      <c r="D11" s="2" t="s">
        <v>6</v>
      </c>
      <c r="E11" t="s">
        <v>13</v>
      </c>
      <c r="F11" t="s">
        <v>11</v>
      </c>
      <c r="G11" t="s">
        <v>14</v>
      </c>
    </row>
    <row r="12" spans="1:7" x14ac:dyDescent="0.3">
      <c r="A12" t="s">
        <v>0</v>
      </c>
      <c r="B12" s="3">
        <f>C2</f>
        <v>1000</v>
      </c>
      <c r="C12" s="3">
        <f>-C3</f>
        <v>-600</v>
      </c>
      <c r="D12" s="4">
        <f>B12+C12</f>
        <v>400</v>
      </c>
      <c r="E12">
        <f>D12*B6</f>
        <v>480</v>
      </c>
      <c r="F12">
        <f>Table1[[#This Row],[Total]]</f>
        <v>400</v>
      </c>
      <c r="G12">
        <f>Table1[[#This Row],[Total]]*B8</f>
        <v>48</v>
      </c>
    </row>
    <row r="13" spans="1:7" x14ac:dyDescent="0.3">
      <c r="A13" t="s">
        <v>1</v>
      </c>
      <c r="B13" s="3"/>
      <c r="C13" s="3">
        <f>C3*B8</f>
        <v>72</v>
      </c>
      <c r="D13" s="4">
        <f>B13+C13</f>
        <v>72</v>
      </c>
      <c r="E13">
        <f>D13*B7</f>
        <v>720</v>
      </c>
      <c r="F13">
        <f>Table1[[#This Row],[Total]]/B8</f>
        <v>600</v>
      </c>
      <c r="G13">
        <f>Table1[[#This Row],[Total]]</f>
        <v>72</v>
      </c>
    </row>
    <row r="14" spans="1:7" x14ac:dyDescent="0.3">
      <c r="A14" t="s">
        <v>6</v>
      </c>
      <c r="B14" s="3"/>
      <c r="C14" s="3"/>
      <c r="D14" s="4"/>
      <c r="E14" s="1">
        <f>E13+E12</f>
        <v>1200</v>
      </c>
      <c r="F14" s="1">
        <f t="shared" ref="F14:G14" si="0">F13+F12</f>
        <v>1000</v>
      </c>
      <c r="G14" s="1">
        <f t="shared" si="0"/>
        <v>120</v>
      </c>
    </row>
    <row r="15" spans="1:7" x14ac:dyDescent="0.3">
      <c r="A15" t="s">
        <v>12</v>
      </c>
      <c r="B15" s="5"/>
      <c r="C15" s="3"/>
      <c r="D15" s="4"/>
      <c r="E15" s="1">
        <v>1200</v>
      </c>
      <c r="F15" s="7">
        <f>Table1[[#This Row],[Total CC0]]/B6</f>
        <v>1000</v>
      </c>
      <c r="G15" s="1">
        <f>Table1[[#This Row],[Total CC0]]/B7</f>
        <v>120</v>
      </c>
    </row>
    <row r="16" spans="1:7" x14ac:dyDescent="0.3">
      <c r="A16" t="s">
        <v>9</v>
      </c>
      <c r="B16" s="5"/>
      <c r="C16" s="3"/>
      <c r="D16" s="4"/>
      <c r="E16">
        <f>E14-E15</f>
        <v>0</v>
      </c>
      <c r="F16" s="6">
        <f>F14-F15</f>
        <v>0</v>
      </c>
      <c r="G16">
        <f>G14-G15</f>
        <v>0</v>
      </c>
    </row>
    <row r="17" spans="1:7" x14ac:dyDescent="0.3">
      <c r="A17" t="s">
        <v>16</v>
      </c>
      <c r="B17" s="5"/>
      <c r="C17" s="3"/>
      <c r="D17" s="4"/>
      <c r="E17" s="10">
        <f>E16/E15</f>
        <v>0</v>
      </c>
      <c r="F17" s="10">
        <f>F16/F15</f>
        <v>0</v>
      </c>
      <c r="G17" s="10">
        <f>G16/G15</f>
        <v>0</v>
      </c>
    </row>
    <row r="20" spans="1:7" x14ac:dyDescent="0.3">
      <c r="A20" t="s">
        <v>4</v>
      </c>
      <c r="D20" s="9" t="s">
        <v>3</v>
      </c>
    </row>
    <row r="21" spans="1:7" x14ac:dyDescent="0.3">
      <c r="A21" t="s">
        <v>8</v>
      </c>
      <c r="B21" t="s">
        <v>19</v>
      </c>
      <c r="C21" t="s">
        <v>5</v>
      </c>
      <c r="D21" s="2" t="s">
        <v>6</v>
      </c>
      <c r="E21" t="s">
        <v>13</v>
      </c>
      <c r="F21" t="s">
        <v>11</v>
      </c>
      <c r="G21" t="s">
        <v>14</v>
      </c>
    </row>
    <row r="22" spans="1:7" x14ac:dyDescent="0.3">
      <c r="A22" t="s">
        <v>0</v>
      </c>
      <c r="B22" s="3">
        <f t="shared" ref="B22" si="1">B12</f>
        <v>1000</v>
      </c>
      <c r="C22" s="3">
        <f>C12</f>
        <v>-600</v>
      </c>
      <c r="D22" s="4">
        <f>B22+C22</f>
        <v>400</v>
      </c>
      <c r="E22">
        <f>Table13[[#This Row],[Total]]*C6</f>
        <v>500</v>
      </c>
      <c r="F22">
        <f>Table13[[#This Row],[Total]]</f>
        <v>400</v>
      </c>
      <c r="G22">
        <f>Table13[[#This Row],[Total]]*C8</f>
        <v>51.020408163265309</v>
      </c>
    </row>
    <row r="23" spans="1:7" x14ac:dyDescent="0.3">
      <c r="A23" t="s">
        <v>1</v>
      </c>
      <c r="B23" s="3"/>
      <c r="C23" s="3">
        <f>C13</f>
        <v>72</v>
      </c>
      <c r="D23" s="4">
        <f>B23+C23</f>
        <v>72</v>
      </c>
      <c r="E23">
        <f>Table13[[#This Row],[Total]]*C7</f>
        <v>705.6</v>
      </c>
      <c r="F23">
        <f>Table13[[#This Row],[Total]]/C8</f>
        <v>564.48</v>
      </c>
      <c r="G23">
        <f>Table13[[#This Row],[Total]]</f>
        <v>72</v>
      </c>
    </row>
    <row r="24" spans="1:7" x14ac:dyDescent="0.3">
      <c r="A24" t="s">
        <v>6</v>
      </c>
      <c r="B24" s="3"/>
      <c r="C24" s="3"/>
      <c r="D24" s="4"/>
      <c r="E24" s="1">
        <f>E23+E22</f>
        <v>1205.5999999999999</v>
      </c>
      <c r="F24" s="1">
        <f>F23+F22</f>
        <v>964.48</v>
      </c>
      <c r="G24" s="1">
        <f>G22+G23</f>
        <v>123.0204081632653</v>
      </c>
    </row>
    <row r="25" spans="1:7" x14ac:dyDescent="0.3">
      <c r="A25" t="s">
        <v>12</v>
      </c>
      <c r="B25" s="5"/>
      <c r="C25" s="3"/>
      <c r="D25" s="4"/>
      <c r="E25" s="1">
        <v>1200</v>
      </c>
      <c r="F25" s="7">
        <f>Table13[[#This Row],[Total CC0]]/B6</f>
        <v>1000</v>
      </c>
      <c r="G25" s="1">
        <f>Table13[[#This Row],[Total CC0]]/B7</f>
        <v>120</v>
      </c>
    </row>
    <row r="26" spans="1:7" x14ac:dyDescent="0.3">
      <c r="A26" t="s">
        <v>9</v>
      </c>
      <c r="B26" s="5"/>
      <c r="C26" s="3"/>
      <c r="D26" s="4"/>
      <c r="E26">
        <f>E24-E25</f>
        <v>5.5999999999999091</v>
      </c>
      <c r="F26" s="6">
        <f>F24-F25</f>
        <v>-35.519999999999982</v>
      </c>
      <c r="G26">
        <f>G24-G25</f>
        <v>3.0204081632653015</v>
      </c>
    </row>
    <row r="27" spans="1:7" x14ac:dyDescent="0.3">
      <c r="A27" t="s">
        <v>16</v>
      </c>
      <c r="B27" s="5"/>
      <c r="C27" s="3"/>
      <c r="D27" s="4"/>
      <c r="E27" s="8">
        <f>E26/E25</f>
        <v>4.6666666666665907E-3</v>
      </c>
      <c r="F27" s="8">
        <f>F26/F25</f>
        <v>-3.5519999999999982E-2</v>
      </c>
      <c r="G27" s="8">
        <f>G26/G25</f>
        <v>2.5170068027210845E-2</v>
      </c>
    </row>
    <row r="29" spans="1:7" x14ac:dyDescent="0.3">
      <c r="A29" t="s">
        <v>4</v>
      </c>
      <c r="D29" s="9" t="s">
        <v>15</v>
      </c>
    </row>
    <row r="30" spans="1:7" x14ac:dyDescent="0.3">
      <c r="A30" t="s">
        <v>8</v>
      </c>
      <c r="B30" t="s">
        <v>19</v>
      </c>
      <c r="C30" t="s">
        <v>5</v>
      </c>
      <c r="D30" s="2" t="s">
        <v>6</v>
      </c>
      <c r="E30" t="s">
        <v>10</v>
      </c>
      <c r="F30" t="s">
        <v>9</v>
      </c>
    </row>
    <row r="31" spans="1:7" x14ac:dyDescent="0.3">
      <c r="A31" t="s">
        <v>0</v>
      </c>
      <c r="B31" s="3">
        <f t="shared" ref="B31" si="2">B22</f>
        <v>1000</v>
      </c>
      <c r="C31" s="3">
        <f>C22</f>
        <v>-600</v>
      </c>
      <c r="D31" s="4">
        <f>B31+C31</f>
        <v>400</v>
      </c>
      <c r="E31">
        <f>Table134[[#This Row],[Total]]</f>
        <v>400</v>
      </c>
    </row>
    <row r="32" spans="1:7" x14ac:dyDescent="0.3">
      <c r="A32" t="s">
        <v>1</v>
      </c>
      <c r="B32" s="3"/>
      <c r="C32" s="3">
        <f>C23</f>
        <v>72</v>
      </c>
      <c r="D32" s="4">
        <f>B32+C32</f>
        <v>72</v>
      </c>
      <c r="E32" s="9">
        <f>Table134[[#This Row],[Total]]/B8*1.01</f>
        <v>606</v>
      </c>
    </row>
    <row r="33" spans="1:6" x14ac:dyDescent="0.3">
      <c r="A33" t="s">
        <v>6</v>
      </c>
      <c r="B33" s="3"/>
      <c r="C33" s="3"/>
      <c r="D33" s="4"/>
      <c r="E33" s="1">
        <f>E32+E31</f>
        <v>1006</v>
      </c>
      <c r="F33" s="1">
        <f>Table134[[#This Row],[Total CCY1]]-C2</f>
        <v>6</v>
      </c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C56EAECA59942957797DC6836202E" ma:contentTypeVersion="8" ma:contentTypeDescription="Crée un document." ma:contentTypeScope="" ma:versionID="f7e2c57fcf539a124bcf4f51bc6a3f81">
  <xsd:schema xmlns:xsd="http://www.w3.org/2001/XMLSchema" xmlns:xs="http://www.w3.org/2001/XMLSchema" xmlns:p="http://schemas.microsoft.com/office/2006/metadata/properties" xmlns:ns3="ca3e0ac0-a2fa-4df7-9d4b-3ba8eb30901a" xmlns:ns4="82387473-3f87-4152-81e1-22657d5e7c8f" targetNamespace="http://schemas.microsoft.com/office/2006/metadata/properties" ma:root="true" ma:fieldsID="17b6f64f37c179e98c4b7efcec67c0cf" ns3:_="" ns4:_="">
    <xsd:import namespace="ca3e0ac0-a2fa-4df7-9d4b-3ba8eb30901a"/>
    <xsd:import namespace="82387473-3f87-4152-81e1-22657d5e7c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e0ac0-a2fa-4df7-9d4b-3ba8eb309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87473-3f87-4152-81e1-22657d5e7c8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67317C-3201-4701-AD95-29B91699E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e0ac0-a2fa-4df7-9d4b-3ba8eb30901a"/>
    <ds:schemaRef ds:uri="82387473-3f87-4152-81e1-22657d5e7c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5478A-5394-4894-B973-76755433B8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A739D-9ED9-4785-8254-48B85AD24B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Kurz</dc:creator>
  <cp:lastModifiedBy>Sébastien Kurz</cp:lastModifiedBy>
  <dcterms:created xsi:type="dcterms:W3CDTF">2019-11-06T09:22:02Z</dcterms:created>
  <dcterms:modified xsi:type="dcterms:W3CDTF">2019-11-06T12:39:23Z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0x010100B71C56EAECA59942957797DC6836202E</vt:lpwstr>
  </property>
</Properties>
</file>